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<sst xmlns="http://schemas.openxmlformats.org/spreadsheetml/2006/main" count="92" uniqueCount="38">
  <si>
    <t>STANDARDIZATION OF RATES : AGE ADJUSTMENT</t>
  </si>
  <si>
    <t>Enter numbers in shaded cells:</t>
  </si>
  <si>
    <t>Rateboro</t>
  </si>
  <si>
    <t>United States (both sexes)</t>
  </si>
  <si>
    <t>Males:</t>
  </si>
  <si>
    <t>Females:</t>
  </si>
  <si>
    <t>prop.</t>
  </si>
  <si>
    <t>Age</t>
  </si>
  <si>
    <t>Pop.</t>
  </si>
  <si>
    <t>Deaths</t>
  </si>
  <si>
    <t>Rate</t>
  </si>
  <si>
    <t>(weight)</t>
  </si>
  <si>
    <t>18-34</t>
  </si>
  <si>
    <t>35-59</t>
  </si>
  <si>
    <t>60-74</t>
  </si>
  <si>
    <t>75+</t>
  </si>
  <si>
    <t>TOTAL</t>
  </si>
  <si>
    <t>DIRECT ADJUSTMENT</t>
  </si>
  <si>
    <t>Age adjusted rates in bold:</t>
  </si>
  <si>
    <t>Age-specific rate X weight</t>
  </si>
  <si>
    <t>TOTAL: adjusted rate</t>
  </si>
  <si>
    <t>INDIRECT ADJUSTMENT</t>
  </si>
  <si>
    <t>Expected no. of cases and SMR in bold:</t>
  </si>
  <si>
    <t>Expected Cases =</t>
  </si>
  <si>
    <t>(No. in Study Pop.</t>
  </si>
  <si>
    <t>X</t>
  </si>
  <si>
    <t>Rate in Standard Pop.)</t>
  </si>
  <si>
    <t>SMR = obs./exp.</t>
  </si>
  <si>
    <t>&lt;15</t>
  </si>
  <si>
    <t>15-24</t>
  </si>
  <si>
    <t>25-44</t>
  </si>
  <si>
    <t>45-64</t>
  </si>
  <si>
    <t>65+</t>
  </si>
  <si>
    <t>/1,000</t>
  </si>
  <si>
    <t>Alaska</t>
  </si>
  <si>
    <t>Miami</t>
  </si>
  <si>
    <t>Crude rate</t>
  </si>
  <si>
    <t>Ratio to US crude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</si>
</sst>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4" xfId="0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19" xfId="0" applyFont="1" applyBorder="1" applyAlignment="1">
      <alignment/>
    </xf>
    <xf numFmtId="164" fontId="0" fillId="0" borderId="20" xfId="0" applyNumberForma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5"/>
  <sheetViews>
    <sheetView workbookViewId="0" topLeftCell="J28">
      <selection activeCell="B44" sqref="B44"/>
    </sheetView>
  </sheetViews>
  <sheetFormatPr defaultColWidth="9.140625" defaultRowHeight="12.75"/>
  <cols>
    <col min="1" max="24" width="8.7109375" style="0" customWidth="1"/>
    <col min="25" max="29" width="10.71093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3" spans="1:9" ht="12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6" t="s">
        <v>1</v>
      </c>
      <c r="B5" s="1"/>
      <c r="C5" s="1"/>
      <c r="D5" s="29"/>
      <c r="E5" s="1"/>
      <c r="F5" s="1"/>
      <c r="G5" s="1"/>
      <c r="H5" s="1"/>
      <c r="I5" s="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11" ht="12.75">
      <c r="A7" s="1"/>
      <c r="B7" s="15" t="s">
        <v>2</v>
      </c>
      <c r="C7" s="16"/>
      <c r="D7" s="16"/>
      <c r="E7" s="16"/>
      <c r="F7" s="16"/>
      <c r="G7" s="40"/>
      <c r="H7" s="15" t="s">
        <v>3</v>
      </c>
      <c r="I7" s="16"/>
      <c r="J7" s="16"/>
      <c r="K7" s="17"/>
    </row>
    <row r="8" spans="1:11" ht="12.75">
      <c r="A8" s="1"/>
      <c r="B8" s="8"/>
      <c r="C8" s="9"/>
      <c r="D8" s="9"/>
      <c r="E8" s="9"/>
      <c r="F8" s="9"/>
      <c r="G8" s="10"/>
      <c r="H8" s="9"/>
      <c r="I8" s="9"/>
      <c r="J8" s="9"/>
      <c r="K8" s="27"/>
    </row>
    <row r="9" spans="1:11" ht="13.5" thickBot="1">
      <c r="A9" s="1"/>
      <c r="B9" s="8" t="s">
        <v>4</v>
      </c>
      <c r="C9" s="9"/>
      <c r="D9" s="23"/>
      <c r="E9" s="9" t="s">
        <v>5</v>
      </c>
      <c r="F9" s="9"/>
      <c r="G9" s="27"/>
      <c r="H9" s="9"/>
      <c r="I9" s="18" t="s">
        <v>6</v>
      </c>
      <c r="J9" s="9"/>
      <c r="K9" s="10"/>
    </row>
    <row r="10" spans="1:61" ht="15" customHeight="1">
      <c r="A10" s="7" t="s">
        <v>7</v>
      </c>
      <c r="B10" s="11" t="s">
        <v>8</v>
      </c>
      <c r="C10" s="4" t="s">
        <v>9</v>
      </c>
      <c r="D10" s="24" t="s">
        <v>10</v>
      </c>
      <c r="E10" s="4" t="s">
        <v>8</v>
      </c>
      <c r="F10" s="4" t="s">
        <v>9</v>
      </c>
      <c r="G10" s="12" t="s">
        <v>10</v>
      </c>
      <c r="H10" s="4" t="s">
        <v>8</v>
      </c>
      <c r="I10" s="5" t="s">
        <v>11</v>
      </c>
      <c r="J10" s="4" t="s">
        <v>9</v>
      </c>
      <c r="K10" s="12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42" ht="12.75">
      <c r="A11" s="8" t="s">
        <v>12</v>
      </c>
      <c r="B11" s="53"/>
      <c r="C11" s="13"/>
      <c r="D11" s="25" t="e">
        <f>C11/B11</f>
        <v>#DIV/0!</v>
      </c>
      <c r="E11" s="51"/>
      <c r="F11" s="13"/>
      <c r="G11" s="20" t="e">
        <f>F11/E11</f>
        <v>#DIV/0!</v>
      </c>
      <c r="H11" s="51"/>
      <c r="I11" s="19" t="e">
        <f>H11/H15</f>
        <v>#DIV/0!</v>
      </c>
      <c r="J11" s="13"/>
      <c r="K11" s="20" t="e">
        <f>J11/H11</f>
        <v>#DIV/0!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2.75">
      <c r="A12" s="8" t="s">
        <v>13</v>
      </c>
      <c r="B12" s="53"/>
      <c r="C12" s="13"/>
      <c r="D12" s="25" t="e">
        <f>C12/B12</f>
        <v>#DIV/0!</v>
      </c>
      <c r="E12" s="51"/>
      <c r="F12" s="13"/>
      <c r="G12" s="20" t="e">
        <f>F12/E12</f>
        <v>#DIV/0!</v>
      </c>
      <c r="H12" s="51"/>
      <c r="I12" s="19" t="e">
        <f>H12/H15</f>
        <v>#DIV/0!</v>
      </c>
      <c r="J12" s="13"/>
      <c r="K12" s="20" t="e">
        <f>J12/H12</f>
        <v>#DIV/0!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8" t="s">
        <v>14</v>
      </c>
      <c r="B13" s="53"/>
      <c r="C13" s="13"/>
      <c r="D13" s="25" t="e">
        <f>C13/B13</f>
        <v>#DIV/0!</v>
      </c>
      <c r="E13" s="51"/>
      <c r="F13" s="13"/>
      <c r="G13" s="20" t="e">
        <f>F13/E13</f>
        <v>#DIV/0!</v>
      </c>
      <c r="H13" s="51"/>
      <c r="I13" s="19" t="e">
        <f>H13/H15</f>
        <v>#DIV/0!</v>
      </c>
      <c r="J13" s="13"/>
      <c r="K13" s="20" t="e">
        <f>J13/H13</f>
        <v>#DIV/0!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8" t="s">
        <v>15</v>
      </c>
      <c r="B14" s="53"/>
      <c r="C14" s="13"/>
      <c r="D14" s="25" t="e">
        <f>C14/B14</f>
        <v>#DIV/0!</v>
      </c>
      <c r="E14" s="51"/>
      <c r="F14" s="13"/>
      <c r="G14" s="20" t="e">
        <f>F14/E14</f>
        <v>#DIV/0!</v>
      </c>
      <c r="H14" s="51"/>
      <c r="I14" s="19" t="e">
        <f>H14/H15</f>
        <v>#DIV/0!</v>
      </c>
      <c r="J14" s="13"/>
      <c r="K14" s="20" t="e">
        <f>J14/H14</f>
        <v>#DIV/0!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3.5" thickBot="1">
      <c r="A15" s="28" t="s">
        <v>16</v>
      </c>
      <c r="B15" s="54">
        <f>SUM(B11:B14)</f>
        <v>0</v>
      </c>
      <c r="C15" s="14">
        <f>SUM(C11:C14)</f>
        <v>0</v>
      </c>
      <c r="D15" s="26" t="e">
        <f>C15/B15</f>
        <v>#DIV/0!</v>
      </c>
      <c r="E15" s="52">
        <f>SUM(E11:E14)</f>
        <v>0</v>
      </c>
      <c r="F15" s="14">
        <f>SUM(F11:F14)</f>
        <v>0</v>
      </c>
      <c r="G15" s="22" t="e">
        <f>F15/E15</f>
        <v>#DIV/0!</v>
      </c>
      <c r="H15" s="52">
        <f>SUM(H11:H14)</f>
        <v>0</v>
      </c>
      <c r="I15" s="21" t="e">
        <f>H15/H15</f>
        <v>#DIV/0!</v>
      </c>
      <c r="J15" s="14">
        <f>SUM(J11:J14)</f>
        <v>0</v>
      </c>
      <c r="K15" s="22" t="e">
        <f>J15/H15</f>
        <v>#DIV/0!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27" spans="1:46" ht="12.75">
      <c r="A27" s="1" t="s">
        <v>0</v>
      </c>
      <c r="B27" s="1"/>
      <c r="C27" s="1"/>
      <c r="D27" s="1"/>
      <c r="E27" s="1"/>
      <c r="F27" s="1"/>
      <c r="G27" s="1"/>
      <c r="H27" s="1"/>
      <c r="I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6" t="s">
        <v>1</v>
      </c>
      <c r="B29" s="1"/>
      <c r="C29" s="1"/>
      <c r="D29" s="29"/>
      <c r="E29" s="1"/>
      <c r="F29" s="1"/>
      <c r="G29" s="1"/>
      <c r="H29" s="1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11" ht="12.75">
      <c r="A31" s="1"/>
      <c r="B31" s="15"/>
      <c r="C31" s="16"/>
      <c r="D31" s="16"/>
      <c r="E31" s="16"/>
      <c r="F31" s="16"/>
      <c r="G31" s="40"/>
      <c r="H31" s="15" t="s">
        <v>3</v>
      </c>
      <c r="I31" s="16"/>
      <c r="J31" s="16"/>
      <c r="K31" s="17"/>
    </row>
    <row r="32" spans="1:11" ht="12.75">
      <c r="A32" s="1"/>
      <c r="B32" s="8"/>
      <c r="C32" s="9" t="s">
        <v>34</v>
      </c>
      <c r="D32" s="9"/>
      <c r="E32" s="9"/>
      <c r="F32" s="9" t="s">
        <v>35</v>
      </c>
      <c r="G32" s="10"/>
      <c r="H32" s="9"/>
      <c r="I32" s="9"/>
      <c r="J32" s="9"/>
      <c r="K32" s="27"/>
    </row>
    <row r="33" spans="1:11" ht="13.5" thickBot="1">
      <c r="A33" s="1"/>
      <c r="B33" s="8"/>
      <c r="C33" s="9"/>
      <c r="D33" s="58" t="s">
        <v>10</v>
      </c>
      <c r="E33" s="9"/>
      <c r="F33" s="9"/>
      <c r="G33" s="58" t="s">
        <v>10</v>
      </c>
      <c r="H33" s="9"/>
      <c r="I33" s="18" t="s">
        <v>6</v>
      </c>
      <c r="J33" s="9"/>
      <c r="K33" s="10"/>
    </row>
    <row r="34" spans="1:11" ht="12.75">
      <c r="A34" s="7" t="s">
        <v>7</v>
      </c>
      <c r="B34" s="11" t="s">
        <v>8</v>
      </c>
      <c r="C34" s="4" t="s">
        <v>9</v>
      </c>
      <c r="D34" s="24" t="s">
        <v>33</v>
      </c>
      <c r="E34" s="4" t="s">
        <v>8</v>
      </c>
      <c r="F34" s="4" t="s">
        <v>9</v>
      </c>
      <c r="G34" s="24" t="s">
        <v>33</v>
      </c>
      <c r="H34" s="4" t="s">
        <v>8</v>
      </c>
      <c r="I34" s="5" t="s">
        <v>11</v>
      </c>
      <c r="J34" s="4" t="s">
        <v>9</v>
      </c>
      <c r="K34" s="12" t="s">
        <v>10</v>
      </c>
    </row>
    <row r="35" spans="1:11" ht="12.75">
      <c r="A35" s="8" t="s">
        <v>28</v>
      </c>
      <c r="B35" s="53">
        <v>114350</v>
      </c>
      <c r="C35" s="13">
        <v>136</v>
      </c>
      <c r="D35" s="59">
        <f>1000*C35/B35</f>
        <v>1.1893310013117622</v>
      </c>
      <c r="E35" s="51">
        <v>37164</v>
      </c>
      <c r="F35" s="13">
        <v>59</v>
      </c>
      <c r="G35" s="59">
        <f aca="true" t="shared" si="0" ref="G35:G40">1000*F35/E35</f>
        <v>1.5875578516844258</v>
      </c>
      <c r="H35" s="56">
        <v>23961</v>
      </c>
      <c r="I35" s="19">
        <f>H35/H40</f>
        <v>0.263226699477084</v>
      </c>
      <c r="J35" s="13">
        <v>32</v>
      </c>
      <c r="K35" s="59">
        <f>1000*J35/H35</f>
        <v>1.3355035265639998</v>
      </c>
    </row>
    <row r="36" spans="1:11" ht="12.75">
      <c r="A36" s="8" t="s">
        <v>29</v>
      </c>
      <c r="B36" s="53">
        <v>80259</v>
      </c>
      <c r="C36" s="13">
        <v>57</v>
      </c>
      <c r="D36" s="59">
        <f>1000*C36/B36</f>
        <v>0.7102007251523194</v>
      </c>
      <c r="E36" s="51">
        <v>20036</v>
      </c>
      <c r="F36" s="13">
        <v>18</v>
      </c>
      <c r="G36" s="59">
        <f t="shared" si="0"/>
        <v>0.8983829107606308</v>
      </c>
      <c r="H36" s="56">
        <v>15420</v>
      </c>
      <c r="I36" s="19">
        <f>H36/H40</f>
        <v>0.16939842685767018</v>
      </c>
      <c r="J36" s="13">
        <v>9</v>
      </c>
      <c r="K36" s="59">
        <f>1000*J36/H36</f>
        <v>0.5836575875486382</v>
      </c>
    </row>
    <row r="37" spans="1:11" ht="12.75">
      <c r="A37" s="8" t="s">
        <v>30</v>
      </c>
      <c r="B37" s="53">
        <v>133440</v>
      </c>
      <c r="C37" s="55">
        <v>208</v>
      </c>
      <c r="D37" s="59">
        <f>1000*C37/B37</f>
        <v>1.5587529976019185</v>
      </c>
      <c r="E37" s="51">
        <v>32703</v>
      </c>
      <c r="F37" s="13">
        <v>37</v>
      </c>
      <c r="G37" s="59">
        <f t="shared" si="0"/>
        <v>1.1313946732715654</v>
      </c>
      <c r="H37" s="56">
        <v>21353</v>
      </c>
      <c r="I37" s="19">
        <f>H37/H40</f>
        <v>0.23457617436393197</v>
      </c>
      <c r="J37" s="13">
        <v>30</v>
      </c>
      <c r="K37" s="59">
        <f>1000*J37/H37</f>
        <v>1.4049548072870324</v>
      </c>
    </row>
    <row r="38" spans="1:11" ht="12.75">
      <c r="A38" s="8" t="s">
        <v>31</v>
      </c>
      <c r="B38" s="53">
        <v>142670</v>
      </c>
      <c r="C38" s="13">
        <v>1016</v>
      </c>
      <c r="D38" s="59">
        <f>1000*C38/B38</f>
        <v>7.121328940912596</v>
      </c>
      <c r="E38" s="51">
        <v>14947</v>
      </c>
      <c r="F38" s="13">
        <v>90</v>
      </c>
      <c r="G38" s="59">
        <f t="shared" si="0"/>
        <v>6.021275172275373</v>
      </c>
      <c r="H38" s="56">
        <v>19609</v>
      </c>
      <c r="I38" s="19">
        <f>H38/H40</f>
        <v>0.21541723425759107</v>
      </c>
      <c r="J38" s="13">
        <v>140</v>
      </c>
      <c r="K38" s="59">
        <f>1000*J38/H38</f>
        <v>7.139578764852874</v>
      </c>
    </row>
    <row r="39" spans="1:11" ht="13.5" thickBot="1">
      <c r="A39" s="8" t="s">
        <v>32</v>
      </c>
      <c r="B39" s="53">
        <v>92168</v>
      </c>
      <c r="C39" s="13">
        <v>3605</v>
      </c>
      <c r="D39" s="59">
        <f>1000*C39/B39</f>
        <v>39.11335821543269</v>
      </c>
      <c r="E39" s="51">
        <v>2077</v>
      </c>
      <c r="F39" s="13">
        <v>81</v>
      </c>
      <c r="G39" s="59">
        <f t="shared" si="0"/>
        <v>38.998555609051515</v>
      </c>
      <c r="H39" s="56">
        <v>10685</v>
      </c>
      <c r="I39" s="21">
        <f>H39/H40</f>
        <v>0.11738146504372281</v>
      </c>
      <c r="J39" s="13">
        <v>529</v>
      </c>
      <c r="K39" s="59">
        <f>1000*J39/H39</f>
        <v>49.50865699578849</v>
      </c>
    </row>
    <row r="40" spans="1:10" ht="13.5" thickBot="1">
      <c r="A40" s="28" t="s">
        <v>16</v>
      </c>
      <c r="B40" s="54">
        <f>SUM(B35:B39)</f>
        <v>562887</v>
      </c>
      <c r="C40" s="14">
        <f>SUM(C35:C39)</f>
        <v>5022</v>
      </c>
      <c r="E40" s="52">
        <f>SUM(E35:E39)</f>
        <v>106927</v>
      </c>
      <c r="F40" s="14">
        <f>SUM(F35:F39)</f>
        <v>285</v>
      </c>
      <c r="H40" s="57">
        <f>SUM(H35:H39)</f>
        <v>91028</v>
      </c>
      <c r="I40" s="21">
        <f>H40/H40</f>
        <v>1</v>
      </c>
      <c r="J40" s="14">
        <f>SUM(J35:J39)</f>
        <v>740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11" ht="12.75">
      <c r="A42" s="2" t="s">
        <v>36</v>
      </c>
      <c r="B42" s="2"/>
      <c r="C42" s="2"/>
      <c r="D42" s="59">
        <f>1000*C40/B40</f>
        <v>8.921861759109733</v>
      </c>
      <c r="E42" s="2"/>
      <c r="F42" s="2"/>
      <c r="G42" s="59">
        <f>1000*F40/E40</f>
        <v>2.6653698317543744</v>
      </c>
      <c r="H42" s="2"/>
      <c r="I42" s="2"/>
      <c r="K42" s="59">
        <f>1000*J40/H40</f>
        <v>8.129366788240981</v>
      </c>
    </row>
    <row r="45" ht="12.75">
      <c r="A45" s="1"/>
    </row>
  </sheetData>
  <printOptions/>
  <pageMargins left="0.75" right="0.75" top="1" bottom="1" header="0.5" footer="0.5"/>
  <pageSetup orientation="landscape" pageOrder="overThenDown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24">
      <selection activeCell="B38" sqref="B38"/>
    </sheetView>
  </sheetViews>
  <sheetFormatPr defaultColWidth="9.140625" defaultRowHeight="12.75"/>
  <cols>
    <col min="1" max="1" width="20.7109375" style="0" customWidth="1"/>
    <col min="2" max="3" width="25.7109375" style="0" customWidth="1"/>
  </cols>
  <sheetData>
    <row r="1" spans="1:3" ht="12.75">
      <c r="A1" s="1" t="s">
        <v>17</v>
      </c>
      <c r="B1" s="1"/>
      <c r="C1" s="1"/>
    </row>
    <row r="2" spans="1:3" ht="12.75">
      <c r="A2" s="6" t="s">
        <v>18</v>
      </c>
      <c r="B2" s="1"/>
      <c r="C2" s="1"/>
    </row>
    <row r="3" spans="1:3" ht="13.5" thickBot="1">
      <c r="A3" s="1"/>
      <c r="B3" s="1"/>
      <c r="C3" s="1"/>
    </row>
    <row r="4" spans="1:3" ht="12.75">
      <c r="A4" s="1"/>
      <c r="B4" s="41" t="s">
        <v>4</v>
      </c>
      <c r="C4" s="34" t="s">
        <v>5</v>
      </c>
    </row>
    <row r="5" spans="1:3" ht="13.5" thickBot="1">
      <c r="A5" s="1"/>
      <c r="B5" s="38"/>
      <c r="C5" s="38"/>
    </row>
    <row r="6" spans="1:3" ht="12.75">
      <c r="A6" s="7" t="s">
        <v>7</v>
      </c>
      <c r="B6" s="44" t="s">
        <v>19</v>
      </c>
      <c r="C6" s="45" t="s">
        <v>19</v>
      </c>
    </row>
    <row r="7" spans="1:3" ht="12.75">
      <c r="A7" s="8" t="s">
        <v>12</v>
      </c>
      <c r="B7" s="42" t="e">
        <f>Sheet1!D11*Sheet1!I11</f>
        <v>#DIV/0!</v>
      </c>
      <c r="C7" s="32" t="e">
        <f>Sheet1!G11*Sheet1!I11</f>
        <v>#DIV/0!</v>
      </c>
    </row>
    <row r="8" spans="1:3" ht="12.75">
      <c r="A8" s="8" t="s">
        <v>13</v>
      </c>
      <c r="B8" s="42" t="e">
        <f>Sheet1!D12*Sheet1!I12</f>
        <v>#DIV/0!</v>
      </c>
      <c r="C8" s="32" t="e">
        <f>Sheet1!G12*Sheet1!I12</f>
        <v>#DIV/0!</v>
      </c>
    </row>
    <row r="9" spans="1:3" ht="12.75">
      <c r="A9" s="8" t="s">
        <v>14</v>
      </c>
      <c r="B9" s="42" t="e">
        <f>Sheet1!D13*Sheet1!I13</f>
        <v>#DIV/0!</v>
      </c>
      <c r="C9" s="32" t="e">
        <f>Sheet1!G13*Sheet1!I13</f>
        <v>#DIV/0!</v>
      </c>
    </row>
    <row r="10" spans="1:3" ht="12.75">
      <c r="A10" s="8" t="s">
        <v>15</v>
      </c>
      <c r="B10" s="42" t="e">
        <f>Sheet1!D14*Sheet1!I14</f>
        <v>#DIV/0!</v>
      </c>
      <c r="C10" s="32" t="e">
        <f>Sheet1!G14*Sheet1!I14</f>
        <v>#DIV/0!</v>
      </c>
    </row>
    <row r="11" spans="1:3" ht="13.5" thickBot="1">
      <c r="A11" s="28" t="s">
        <v>20</v>
      </c>
      <c r="B11" s="43" t="e">
        <f>SUM(B7:B10)</f>
        <v>#DIV/0!</v>
      </c>
      <c r="C11" s="33" t="e">
        <f>SUM(C7:C10)</f>
        <v>#DIV/0!</v>
      </c>
    </row>
    <row r="27" ht="13.5" thickBot="1"/>
    <row r="28" spans="1:3" ht="12.75">
      <c r="A28" s="1"/>
      <c r="B28" s="41" t="s">
        <v>34</v>
      </c>
      <c r="C28" s="34" t="s">
        <v>35</v>
      </c>
    </row>
    <row r="29" spans="1:3" ht="13.5" thickBot="1">
      <c r="A29" s="1"/>
      <c r="B29" s="38"/>
      <c r="C29" s="38"/>
    </row>
    <row r="30" spans="1:3" ht="12.75">
      <c r="A30" s="7" t="s">
        <v>7</v>
      </c>
      <c r="B30" s="44" t="s">
        <v>19</v>
      </c>
      <c r="C30" s="45" t="s">
        <v>19</v>
      </c>
    </row>
    <row r="31" spans="1:3" ht="12.75">
      <c r="A31" s="8" t="s">
        <v>28</v>
      </c>
      <c r="B31" s="42">
        <f>Sheet1!D35*Sheet1!I35</f>
        <v>0.3130636740610706</v>
      </c>
      <c r="C31" s="42">
        <f>Sheet1!G35*Sheet1!I35</f>
        <v>0.41788761352782144</v>
      </c>
    </row>
    <row r="32" spans="1:3" ht="12.75">
      <c r="A32" s="8" t="s">
        <v>29</v>
      </c>
      <c r="B32" s="42">
        <f>Sheet1!D36*Sheet1!I36</f>
        <v>0.12030688559397949</v>
      </c>
      <c r="C32" s="42">
        <f>Sheet1!G36*Sheet1!I36</f>
        <v>0.15218465179866555</v>
      </c>
    </row>
    <row r="33" spans="1:3" ht="12.75">
      <c r="A33" s="8" t="s">
        <v>30</v>
      </c>
      <c r="B33" s="42">
        <f>Sheet1!D37*Sheet1!I37</f>
        <v>0.36564631495576927</v>
      </c>
      <c r="C33" s="42">
        <f>Sheet1!G37*Sheet1!I37</f>
        <v>0.26539823415177455</v>
      </c>
    </row>
    <row r="34" spans="1:3" ht="12.75">
      <c r="A34" s="8" t="s">
        <v>31</v>
      </c>
      <c r="B34" s="42">
        <f>Sheet1!D38*Sheet1!I38</f>
        <v>1.5340569846899317</v>
      </c>
      <c r="C34" s="42">
        <f>Sheet1!G38*Sheet1!I38</f>
        <v>1.297086444315461</v>
      </c>
    </row>
    <row r="35" spans="1:3" ht="12.75">
      <c r="A35" s="8" t="s">
        <v>32</v>
      </c>
      <c r="B35" s="42">
        <f>Sheet1!D39*Sheet1!I39</f>
        <v>4.591183290107421</v>
      </c>
      <c r="C35" s="42">
        <f>Sheet1!G39*Sheet1!I39</f>
        <v>4.577707591979561</v>
      </c>
    </row>
    <row r="36" spans="1:3" ht="13.5" thickBot="1">
      <c r="A36" s="28" t="s">
        <v>20</v>
      </c>
      <c r="B36" s="43">
        <f>SUM(B31:B35)</f>
        <v>6.924257149408172</v>
      </c>
      <c r="C36" s="43">
        <f>SUM(C31:C35)</f>
        <v>6.710264535773283</v>
      </c>
    </row>
    <row r="38" spans="1:2" ht="12.75">
      <c r="A38" t="s">
        <v>37</v>
      </c>
      <c r="B38" s="60">
        <f>B36/Sheet1!K42</f>
        <v>0.8517584862112528</v>
      </c>
    </row>
  </sheetData>
  <printOptions/>
  <pageMargins left="0.75" right="0.75" top="1" bottom="1" header="0.5" footer="0.5"/>
  <pageSetup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1">
      <selection activeCell="A26" sqref="A26"/>
    </sheetView>
  </sheetViews>
  <sheetFormatPr defaultColWidth="9.140625" defaultRowHeight="12.75"/>
  <cols>
    <col min="1" max="1" width="15.7109375" style="0" customWidth="1"/>
    <col min="2" max="3" width="25.7109375" style="0" customWidth="1"/>
  </cols>
  <sheetData>
    <row r="1" spans="1:2" ht="12.75">
      <c r="A1" s="1" t="s">
        <v>21</v>
      </c>
      <c r="B1" s="1"/>
    </row>
    <row r="2" ht="12.75">
      <c r="B2" s="1"/>
    </row>
    <row r="3" spans="1:2" ht="12.75">
      <c r="A3" s="6" t="s">
        <v>22</v>
      </c>
      <c r="B3" s="1"/>
    </row>
    <row r="4" spans="1:2" ht="13.5" thickBot="1">
      <c r="A4" s="1"/>
      <c r="B4" s="1"/>
    </row>
    <row r="5" spans="1:3" ht="12.75">
      <c r="A5" s="1"/>
      <c r="B5" s="36" t="s">
        <v>4</v>
      </c>
      <c r="C5" s="36" t="s">
        <v>5</v>
      </c>
    </row>
    <row r="6" spans="1:3" ht="12.75">
      <c r="A6" s="1"/>
      <c r="B6" s="37" t="s">
        <v>23</v>
      </c>
      <c r="C6" s="30" t="s">
        <v>23</v>
      </c>
    </row>
    <row r="7" spans="1:3" ht="12.75">
      <c r="A7" s="1"/>
      <c r="B7" s="47" t="s">
        <v>24</v>
      </c>
      <c r="C7" s="48" t="s">
        <v>24</v>
      </c>
    </row>
    <row r="8" spans="1:3" ht="12.75">
      <c r="A8" s="1"/>
      <c r="B8" s="49" t="s">
        <v>25</v>
      </c>
      <c r="C8" s="50" t="s">
        <v>25</v>
      </c>
    </row>
    <row r="9" spans="1:3" ht="13.5" thickBot="1">
      <c r="A9" s="1"/>
      <c r="B9" s="47" t="s">
        <v>26</v>
      </c>
      <c r="C9" s="48" t="s">
        <v>26</v>
      </c>
    </row>
    <row r="10" spans="1:3" ht="12.75">
      <c r="A10" s="7" t="s">
        <v>7</v>
      </c>
      <c r="B10" s="46"/>
      <c r="C10" s="45"/>
    </row>
    <row r="11" spans="1:3" ht="12.75">
      <c r="A11" s="8" t="s">
        <v>12</v>
      </c>
      <c r="B11" s="38" t="e">
        <f>Sheet1!B11*Sheet1!K11</f>
        <v>#DIV/0!</v>
      </c>
      <c r="C11" s="31" t="e">
        <f>Sheet1!E11*Sheet1!K11</f>
        <v>#DIV/0!</v>
      </c>
    </row>
    <row r="12" spans="1:3" ht="12.75">
      <c r="A12" s="8" t="s">
        <v>13</v>
      </c>
      <c r="B12" s="38" t="e">
        <f>Sheet1!B12*Sheet1!K12</f>
        <v>#DIV/0!</v>
      </c>
      <c r="C12" s="31" t="e">
        <f>Sheet1!E12*Sheet1!K12</f>
        <v>#DIV/0!</v>
      </c>
    </row>
    <row r="13" spans="1:3" ht="12.75">
      <c r="A13" s="8" t="s">
        <v>14</v>
      </c>
      <c r="B13" s="38" t="e">
        <f>Sheet1!B13*Sheet1!K13</f>
        <v>#DIV/0!</v>
      </c>
      <c r="C13" s="31" t="e">
        <f>Sheet1!E13*Sheet1!K13</f>
        <v>#DIV/0!</v>
      </c>
    </row>
    <row r="14" spans="1:3" ht="12.75">
      <c r="A14" s="8" t="s">
        <v>15</v>
      </c>
      <c r="B14" s="38" t="e">
        <f>Sheet1!B14*Sheet1!K14</f>
        <v>#DIV/0!</v>
      </c>
      <c r="C14" s="31" t="e">
        <f>Sheet1!E14*Sheet1!K14</f>
        <v>#DIV/0!</v>
      </c>
    </row>
    <row r="15" spans="1:3" ht="12.75">
      <c r="A15" s="8" t="s">
        <v>16</v>
      </c>
      <c r="B15" s="37" t="e">
        <f>SUM(B11:B14)</f>
        <v>#DIV/0!</v>
      </c>
      <c r="C15" s="30" t="e">
        <f>SUM(C11:C14)</f>
        <v>#DIV/0!</v>
      </c>
    </row>
    <row r="16" spans="1:3" ht="12.75">
      <c r="A16" s="8"/>
      <c r="B16" s="38"/>
      <c r="C16" s="31"/>
    </row>
    <row r="17" spans="1:3" ht="13.5" thickBot="1">
      <c r="A17" s="28" t="s">
        <v>27</v>
      </c>
      <c r="B17" s="39" t="e">
        <f>Sheet1!C15/Sheet3!B15</f>
        <v>#DIV/0!</v>
      </c>
      <c r="C17" s="35" t="e">
        <f>Sheet1!F15/Sheet3!C15</f>
        <v>#DIV/0!</v>
      </c>
    </row>
  </sheetData>
  <printOptions/>
  <pageMargins left="0.75" right="0.75" top="1" bottom="1" header="0.5" footer="0.5"/>
  <pageSetup orientation="landscape" pageOrder="overThenDown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adjustment of rates</dc:title>
  <dc:subject/>
  <dc:creator>OIT Instructional Facilities</dc:creator>
  <cp:keywords/>
  <dc:description/>
  <cp:lastModifiedBy>Victor J. Schoenbach</cp:lastModifiedBy>
  <dcterms:created xsi:type="dcterms:W3CDTF">1998-08-24T20:01:15Z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