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choenb\Downloads\"/>
    </mc:Choice>
  </mc:AlternateContent>
  <xr:revisionPtr revIDLastSave="0" documentId="13_ncr:1_{AA48BA05-5189-4631-8228-BDF2600A6694}" xr6:coauthVersionLast="36" xr6:coauthVersionMax="36" xr10:uidLastSave="{00000000-0000-0000-0000-000000000000}"/>
  <bookViews>
    <workbookView xWindow="0" yWindow="0" windowWidth="19452" windowHeight="7968" xr2:uid="{234CA41A-411B-4D94-BD1D-808C89CEE0C6}"/>
  </bookViews>
  <sheets>
    <sheet name="StatePopulations" sheetId="1" r:id="rId1"/>
    <sheet name="USsenat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J13" i="2"/>
  <c r="J10" i="2"/>
  <c r="J8" i="2"/>
  <c r="J5" i="2"/>
  <c r="I18" i="2"/>
  <c r="L10" i="2"/>
  <c r="M10" i="2" s="1"/>
  <c r="L9" i="2"/>
  <c r="F18" i="2"/>
  <c r="E18" i="2"/>
  <c r="D18" i="2"/>
  <c r="C18" i="2"/>
  <c r="B18" i="2"/>
  <c r="G17" i="2"/>
  <c r="L17" i="2" s="1"/>
  <c r="G16" i="2"/>
  <c r="L16" i="2" s="1"/>
  <c r="G15" i="2"/>
  <c r="K15" i="2" s="1"/>
  <c r="G14" i="2"/>
  <c r="L14" i="2" s="1"/>
  <c r="G13" i="2"/>
  <c r="L13" i="2" s="1"/>
  <c r="M13" i="2" s="1"/>
  <c r="G12" i="2"/>
  <c r="K12" i="2" s="1"/>
  <c r="G11" i="2"/>
  <c r="L11" i="2" s="1"/>
  <c r="G10" i="2"/>
  <c r="K10" i="2" s="1"/>
  <c r="G9" i="2"/>
  <c r="G8" i="2"/>
  <c r="K8" i="2" s="1"/>
  <c r="G7" i="2"/>
  <c r="L7" i="2" s="1"/>
  <c r="G6" i="2"/>
  <c r="L6" i="2" s="1"/>
  <c r="G5" i="2"/>
  <c r="L5" i="2" s="1"/>
  <c r="M5" i="2" s="1"/>
  <c r="G4" i="2"/>
  <c r="L4" i="2" s="1"/>
  <c r="G3" i="2"/>
  <c r="L3" i="2" s="1"/>
  <c r="G2" i="2"/>
  <c r="L2" i="2" s="1"/>
  <c r="L15" i="2" l="1"/>
  <c r="M15" i="2" s="1"/>
  <c r="J18" i="2"/>
  <c r="J19" i="2" s="1"/>
  <c r="L8" i="2"/>
  <c r="M8" i="2" s="1"/>
  <c r="M18" i="2" s="1"/>
  <c r="L12" i="2"/>
  <c r="K13" i="2"/>
  <c r="G18" i="2"/>
  <c r="K5" i="2"/>
  <c r="G21" i="1"/>
  <c r="G22" i="1"/>
  <c r="F20" i="1"/>
  <c r="E20" i="1"/>
  <c r="D20" i="1"/>
  <c r="C20" i="1"/>
  <c r="B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18" i="2" l="1"/>
  <c r="K19" i="2" s="1"/>
  <c r="L18" i="2"/>
  <c r="M19" i="2"/>
</calcChain>
</file>

<file path=xl/sharedStrings.xml><?xml version="1.0" encoding="utf-8"?>
<sst xmlns="http://schemas.openxmlformats.org/spreadsheetml/2006/main" count="58" uniqueCount="33">
  <si>
    <t>Districts</t>
  </si>
  <si>
    <t>Free white Males of 16 years and upwards, including heads of families</t>
  </si>
  <si>
    <t>Free white Males under sixteen years</t>
  </si>
  <si>
    <t>Free white Females, including heads of families</t>
  </si>
  <si>
    <t>All other free persons</t>
  </si>
  <si>
    <t>Slaves</t>
  </si>
  <si>
    <t>Total</t>
  </si>
  <si>
    <t>Vermont</t>
  </si>
  <si>
    <t>N. Hampshire</t>
  </si>
  <si>
    <t>Maine</t>
  </si>
  <si>
    <t>Massachusetts</t>
  </si>
  <si>
    <t>Rhode Island</t>
  </si>
  <si>
    <t>Connecticut</t>
  </si>
  <si>
    <t>New York</t>
  </si>
  <si>
    <t>New Jersey</t>
  </si>
  <si>
    <t>Pennsylvania</t>
  </si>
  <si>
    <t>Delaware</t>
  </si>
  <si>
    <t>Maryland</t>
  </si>
  <si>
    <t>Virginia</t>
  </si>
  <si>
    <t>Kentucky</t>
  </si>
  <si>
    <t>N. Carolina</t>
  </si>
  <si>
    <t>S. Carolina</t>
  </si>
  <si>
    <t>Georgia</t>
  </si>
  <si>
    <t>Sum of column totals</t>
  </si>
  <si>
    <t>Sum of row totals</t>
  </si>
  <si>
    <t>Total in image</t>
  </si>
  <si>
    <t>1790 U.S. Census totals, transcribed from https://www.nationalgeographic.org/media/us-census-1790/</t>
  </si>
  <si>
    <t>Created by Victor Schoenbach, https://go.unc.edu/vjs</t>
  </si>
  <si>
    <t>This total appears to be incorrect</t>
  </si>
  <si>
    <t>Largest states</t>
  </si>
  <si>
    <t>U.S. Senators</t>
  </si>
  <si>
    <t>Population of largest states</t>
  </si>
  <si>
    <t>State populations with 3/5 compromise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</si>
</sst>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3" fontId="0" fillId="0" borderId="0" xfId="0" applyNumberFormat="1"/>
    <xf numFmtId="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01DF-CAF2-4CB9-BDF8-EE28977B8331}">
  <dimension ref="A1:H23"/>
  <sheetViews>
    <sheetView tabSelected="1" topLeftCell="A4" zoomScale="120" zoomScaleNormal="120" workbookViewId="0">
      <selection activeCell="I18" sqref="I18"/>
    </sheetView>
  </sheetViews>
  <sheetFormatPr defaultRowHeight="14.4" x14ac:dyDescent="0.3"/>
  <cols>
    <col min="1" max="1" width="18" style="2" customWidth="1"/>
    <col min="2" max="2" width="10.44140625" style="2" customWidth="1"/>
    <col min="3" max="3" width="10.109375" style="2" customWidth="1"/>
    <col min="4" max="4" width="9.77734375" style="2" customWidth="1"/>
    <col min="5" max="5" width="9.33203125" style="2" customWidth="1"/>
    <col min="6" max="6" width="9.21875" style="2" customWidth="1"/>
    <col min="7" max="7" width="9.5546875" style="2" customWidth="1"/>
    <col min="8" max="16384" width="8.88671875" style="2"/>
  </cols>
  <sheetData>
    <row r="1" spans="1:8" x14ac:dyDescent="0.3">
      <c r="A1" s="5" t="s">
        <v>26</v>
      </c>
    </row>
    <row r="2" spans="1:8" x14ac:dyDescent="0.3">
      <c r="A2" s="1" t="s">
        <v>27</v>
      </c>
    </row>
    <row r="3" spans="1:8" ht="129.6" x14ac:dyDescent="0.3">
      <c r="A3" s="3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8" x14ac:dyDescent="0.3">
      <c r="A4" s="2" t="s">
        <v>7</v>
      </c>
      <c r="B4" s="2">
        <v>22435</v>
      </c>
      <c r="C4" s="2">
        <v>22328</v>
      </c>
      <c r="D4" s="2">
        <v>40505</v>
      </c>
      <c r="E4" s="2">
        <v>255</v>
      </c>
      <c r="F4" s="2">
        <v>16</v>
      </c>
      <c r="G4" s="2">
        <f t="shared" ref="G4:G19" si="0">SUM(B4:F4)</f>
        <v>85539</v>
      </c>
    </row>
    <row r="5" spans="1:8" x14ac:dyDescent="0.3">
      <c r="A5" s="2" t="s">
        <v>8</v>
      </c>
      <c r="B5" s="2">
        <v>36086</v>
      </c>
      <c r="C5" s="2">
        <v>34851</v>
      </c>
      <c r="D5" s="2">
        <v>70160</v>
      </c>
      <c r="E5" s="2">
        <v>630</v>
      </c>
      <c r="F5" s="2">
        <v>158</v>
      </c>
      <c r="G5" s="2">
        <f t="shared" si="0"/>
        <v>141885</v>
      </c>
    </row>
    <row r="6" spans="1:8" x14ac:dyDescent="0.3">
      <c r="A6" s="2" t="s">
        <v>9</v>
      </c>
      <c r="B6" s="2">
        <v>24384</v>
      </c>
      <c r="C6" s="2">
        <v>24748</v>
      </c>
      <c r="D6" s="2">
        <v>46870</v>
      </c>
      <c r="E6" s="2">
        <v>538</v>
      </c>
      <c r="F6" s="2">
        <v>0</v>
      </c>
      <c r="G6" s="2">
        <f t="shared" si="0"/>
        <v>96540</v>
      </c>
    </row>
    <row r="7" spans="1:8" x14ac:dyDescent="0.3">
      <c r="A7" s="2" t="s">
        <v>10</v>
      </c>
      <c r="B7" s="2">
        <v>95453</v>
      </c>
      <c r="C7" s="2">
        <v>87289</v>
      </c>
      <c r="D7" s="2">
        <v>190582</v>
      </c>
      <c r="E7" s="2">
        <v>5463</v>
      </c>
      <c r="F7" s="2">
        <v>0</v>
      </c>
      <c r="G7" s="2">
        <f t="shared" si="0"/>
        <v>378787</v>
      </c>
    </row>
    <row r="8" spans="1:8" x14ac:dyDescent="0.3">
      <c r="A8" s="2" t="s">
        <v>11</v>
      </c>
      <c r="B8" s="2">
        <v>16019</v>
      </c>
      <c r="C8" s="2">
        <v>15799</v>
      </c>
      <c r="D8" s="2">
        <v>32652</v>
      </c>
      <c r="E8" s="2">
        <v>3407</v>
      </c>
      <c r="F8" s="2">
        <v>948</v>
      </c>
      <c r="G8" s="2">
        <f t="shared" si="0"/>
        <v>68825</v>
      </c>
    </row>
    <row r="9" spans="1:8" x14ac:dyDescent="0.3">
      <c r="A9" s="2" t="s">
        <v>12</v>
      </c>
      <c r="B9" s="2">
        <v>60523</v>
      </c>
      <c r="C9" s="2">
        <v>54403</v>
      </c>
      <c r="D9" s="2">
        <v>117448</v>
      </c>
      <c r="E9" s="2">
        <v>2808</v>
      </c>
      <c r="F9" s="2">
        <v>2764</v>
      </c>
      <c r="G9" s="2">
        <f t="shared" si="0"/>
        <v>237946</v>
      </c>
    </row>
    <row r="10" spans="1:8" x14ac:dyDescent="0.3">
      <c r="A10" s="2" t="s">
        <v>13</v>
      </c>
      <c r="B10" s="2">
        <v>83700</v>
      </c>
      <c r="C10" s="2">
        <v>78122</v>
      </c>
      <c r="D10" s="2">
        <v>152320</v>
      </c>
      <c r="E10" s="2">
        <v>4654</v>
      </c>
      <c r="F10" s="2">
        <v>21324</v>
      </c>
      <c r="G10" s="2">
        <f t="shared" si="0"/>
        <v>340120</v>
      </c>
    </row>
    <row r="11" spans="1:8" x14ac:dyDescent="0.3">
      <c r="A11" s="2" t="s">
        <v>14</v>
      </c>
      <c r="B11" s="2">
        <v>45251</v>
      </c>
      <c r="C11" s="2">
        <v>41416</v>
      </c>
      <c r="D11" s="2">
        <v>83287</v>
      </c>
      <c r="E11" s="2">
        <v>2762</v>
      </c>
      <c r="F11" s="2">
        <v>11423</v>
      </c>
      <c r="G11" s="2">
        <f t="shared" si="0"/>
        <v>184139</v>
      </c>
    </row>
    <row r="12" spans="1:8" x14ac:dyDescent="0.3">
      <c r="A12" s="2" t="s">
        <v>15</v>
      </c>
      <c r="B12" s="2">
        <v>110788</v>
      </c>
      <c r="C12" s="2">
        <v>106948</v>
      </c>
      <c r="D12" s="2">
        <v>206363</v>
      </c>
      <c r="E12" s="2">
        <v>6537</v>
      </c>
      <c r="F12" s="2">
        <v>3737</v>
      </c>
      <c r="G12" s="2">
        <f t="shared" si="0"/>
        <v>434373</v>
      </c>
    </row>
    <row r="13" spans="1:8" x14ac:dyDescent="0.3">
      <c r="A13" s="2" t="s">
        <v>16</v>
      </c>
      <c r="B13" s="2">
        <v>11783</v>
      </c>
      <c r="C13" s="2">
        <v>12143</v>
      </c>
      <c r="D13" s="2">
        <v>22384</v>
      </c>
      <c r="E13" s="2">
        <v>3899</v>
      </c>
      <c r="F13" s="2">
        <v>8887</v>
      </c>
      <c r="G13" s="4">
        <f t="shared" si="0"/>
        <v>59096</v>
      </c>
      <c r="H13" s="1" t="s">
        <v>28</v>
      </c>
    </row>
    <row r="14" spans="1:8" x14ac:dyDescent="0.3">
      <c r="A14" s="2" t="s">
        <v>17</v>
      </c>
      <c r="B14" s="2">
        <v>55915</v>
      </c>
      <c r="C14" s="2">
        <v>51339</v>
      </c>
      <c r="D14" s="2">
        <v>101395</v>
      </c>
      <c r="E14" s="2">
        <v>8043</v>
      </c>
      <c r="F14" s="2">
        <v>103036</v>
      </c>
      <c r="G14" s="2">
        <f t="shared" si="0"/>
        <v>319728</v>
      </c>
    </row>
    <row r="15" spans="1:8" x14ac:dyDescent="0.3">
      <c r="A15" s="2" t="s">
        <v>18</v>
      </c>
      <c r="B15" s="2">
        <v>110936</v>
      </c>
      <c r="C15" s="2">
        <v>116135</v>
      </c>
      <c r="D15" s="2">
        <v>215046</v>
      </c>
      <c r="E15" s="2">
        <v>12866</v>
      </c>
      <c r="F15" s="2">
        <v>292627</v>
      </c>
      <c r="G15" s="2">
        <f t="shared" si="0"/>
        <v>747610</v>
      </c>
    </row>
    <row r="16" spans="1:8" x14ac:dyDescent="0.3">
      <c r="A16" s="2" t="s">
        <v>19</v>
      </c>
      <c r="B16" s="2">
        <v>15154</v>
      </c>
      <c r="C16" s="2">
        <v>17057</v>
      </c>
      <c r="D16" s="2">
        <v>28922</v>
      </c>
      <c r="E16" s="2">
        <v>114</v>
      </c>
      <c r="F16" s="2">
        <v>12430</v>
      </c>
      <c r="G16" s="2">
        <f t="shared" si="0"/>
        <v>73677</v>
      </c>
    </row>
    <row r="17" spans="1:8" x14ac:dyDescent="0.3">
      <c r="A17" s="2" t="s">
        <v>20</v>
      </c>
      <c r="B17" s="2">
        <v>69988</v>
      </c>
      <c r="C17" s="2">
        <v>77506</v>
      </c>
      <c r="D17" s="2">
        <v>140710</v>
      </c>
      <c r="E17" s="2">
        <v>4975</v>
      </c>
      <c r="F17" s="2">
        <v>100572</v>
      </c>
      <c r="G17" s="2">
        <f t="shared" si="0"/>
        <v>393751</v>
      </c>
    </row>
    <row r="18" spans="1:8" x14ac:dyDescent="0.3">
      <c r="A18" s="2" t="s">
        <v>21</v>
      </c>
      <c r="B18" s="2">
        <v>35576</v>
      </c>
      <c r="C18" s="2">
        <v>37722</v>
      </c>
      <c r="D18" s="2">
        <v>66880</v>
      </c>
      <c r="E18" s="2">
        <v>1801</v>
      </c>
      <c r="F18" s="2">
        <v>107094</v>
      </c>
      <c r="G18" s="2">
        <f t="shared" si="0"/>
        <v>249073</v>
      </c>
    </row>
    <row r="19" spans="1:8" x14ac:dyDescent="0.3">
      <c r="A19" s="2" t="s">
        <v>22</v>
      </c>
      <c r="B19" s="2">
        <v>13103</v>
      </c>
      <c r="C19" s="2">
        <v>14044</v>
      </c>
      <c r="D19" s="2">
        <v>25739</v>
      </c>
      <c r="E19" s="2">
        <v>398</v>
      </c>
      <c r="F19" s="2">
        <v>29264</v>
      </c>
      <c r="G19" s="2">
        <f t="shared" si="0"/>
        <v>82548</v>
      </c>
    </row>
    <row r="20" spans="1:8" x14ac:dyDescent="0.3">
      <c r="B20" s="2">
        <f>SUM(B4:B19)</f>
        <v>807094</v>
      </c>
      <c r="C20" s="2">
        <f t="shared" ref="C20:F20" si="1">SUM(C4:C19)</f>
        <v>791850</v>
      </c>
      <c r="D20" s="2">
        <f t="shared" si="1"/>
        <v>1541263</v>
      </c>
      <c r="E20" s="2">
        <f t="shared" si="1"/>
        <v>59150</v>
      </c>
      <c r="F20" s="2">
        <f t="shared" si="1"/>
        <v>694280</v>
      </c>
    </row>
    <row r="21" spans="1:8" ht="43.2" x14ac:dyDescent="0.3">
      <c r="F21" s="2" t="s">
        <v>23</v>
      </c>
      <c r="G21" s="2">
        <f>SUM(B20:F20)</f>
        <v>3893637</v>
      </c>
    </row>
    <row r="22" spans="1:8" ht="43.2" x14ac:dyDescent="0.3">
      <c r="F22" s="2" t="s">
        <v>24</v>
      </c>
      <c r="G22" s="2">
        <f>SUM(G4:G19)</f>
        <v>3893637</v>
      </c>
    </row>
    <row r="23" spans="1:8" ht="28.8" x14ac:dyDescent="0.3">
      <c r="F23" s="2" t="s">
        <v>25</v>
      </c>
      <c r="G23" s="4">
        <v>3893635</v>
      </c>
      <c r="H23" s="1" t="s">
        <v>28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122C-FDB4-403B-8961-5BD7A114B201}">
  <dimension ref="A1:M19"/>
  <sheetViews>
    <sheetView topLeftCell="A5" workbookViewId="0">
      <selection activeCell="J20" sqref="J20"/>
    </sheetView>
  </sheetViews>
  <sheetFormatPr defaultRowHeight="14.4" x14ac:dyDescent="0.3"/>
  <cols>
    <col min="11" max="11" width="10.21875" customWidth="1"/>
    <col min="12" max="12" width="12.21875" customWidth="1"/>
  </cols>
  <sheetData>
    <row r="1" spans="1:13" ht="129.6" x14ac:dyDescent="0.3">
      <c r="A1" s="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/>
      <c r="I1" s="6" t="s">
        <v>30</v>
      </c>
      <c r="J1" s="6" t="s">
        <v>30</v>
      </c>
      <c r="K1" s="6" t="s">
        <v>31</v>
      </c>
      <c r="L1" s="6" t="s">
        <v>32</v>
      </c>
      <c r="M1" s="6" t="s">
        <v>29</v>
      </c>
    </row>
    <row r="2" spans="1:13" x14ac:dyDescent="0.3">
      <c r="A2" s="2" t="s">
        <v>7</v>
      </c>
      <c r="B2" s="2">
        <v>22435</v>
      </c>
      <c r="C2" s="2">
        <v>22328</v>
      </c>
      <c r="D2" s="2">
        <v>40505</v>
      </c>
      <c r="E2" s="2">
        <v>255</v>
      </c>
      <c r="F2" s="2">
        <v>16</v>
      </c>
      <c r="G2" s="2">
        <f t="shared" ref="G2:G17" si="0">SUM(B2:F2)</f>
        <v>85539</v>
      </c>
      <c r="H2" s="2"/>
      <c r="I2">
        <v>2</v>
      </c>
      <c r="K2" s="2"/>
      <c r="L2" s="7">
        <f>G2-(2/5)*F2</f>
        <v>85532.6</v>
      </c>
    </row>
    <row r="3" spans="1:13" ht="43.2" x14ac:dyDescent="0.3">
      <c r="A3" s="2" t="s">
        <v>8</v>
      </c>
      <c r="B3" s="2">
        <v>36086</v>
      </c>
      <c r="C3" s="2">
        <v>34851</v>
      </c>
      <c r="D3" s="2">
        <v>70160</v>
      </c>
      <c r="E3" s="2">
        <v>630</v>
      </c>
      <c r="F3" s="2">
        <v>158</v>
      </c>
      <c r="G3" s="2">
        <f t="shared" si="0"/>
        <v>141885</v>
      </c>
      <c r="H3" s="2"/>
      <c r="I3">
        <v>2</v>
      </c>
      <c r="K3" s="2"/>
      <c r="L3" s="7">
        <f>G3-(2/5)*F3</f>
        <v>141821.79999999999</v>
      </c>
    </row>
    <row r="4" spans="1:13" x14ac:dyDescent="0.3">
      <c r="A4" s="2" t="s">
        <v>9</v>
      </c>
      <c r="B4" s="2">
        <v>24384</v>
      </c>
      <c r="C4" s="2">
        <v>24748</v>
      </c>
      <c r="D4" s="2">
        <v>46870</v>
      </c>
      <c r="E4" s="2">
        <v>538</v>
      </c>
      <c r="F4" s="2">
        <v>0</v>
      </c>
      <c r="G4" s="2">
        <f t="shared" si="0"/>
        <v>96540</v>
      </c>
      <c r="H4" s="2"/>
      <c r="I4">
        <v>2</v>
      </c>
      <c r="K4" s="2"/>
      <c r="L4" s="7">
        <f>G4-(2/5)*F4</f>
        <v>96540</v>
      </c>
    </row>
    <row r="5" spans="1:13" ht="28.8" x14ac:dyDescent="0.3">
      <c r="A5" s="2" t="s">
        <v>10</v>
      </c>
      <c r="B5" s="2">
        <v>95453</v>
      </c>
      <c r="C5" s="2">
        <v>87289</v>
      </c>
      <c r="D5" s="2">
        <v>190582</v>
      </c>
      <c r="E5" s="2">
        <v>5463</v>
      </c>
      <c r="F5" s="2">
        <v>0</v>
      </c>
      <c r="G5" s="2">
        <f t="shared" si="0"/>
        <v>378787</v>
      </c>
      <c r="H5" s="2"/>
      <c r="I5">
        <v>2</v>
      </c>
      <c r="J5">
        <f>I5</f>
        <v>2</v>
      </c>
      <c r="K5" s="2">
        <f>G5</f>
        <v>378787</v>
      </c>
      <c r="L5" s="7">
        <f>G5-(2/5)*F5</f>
        <v>378787</v>
      </c>
      <c r="M5" s="7">
        <f>L5</f>
        <v>378787</v>
      </c>
    </row>
    <row r="6" spans="1:13" ht="28.8" x14ac:dyDescent="0.3">
      <c r="A6" s="2" t="s">
        <v>11</v>
      </c>
      <c r="B6" s="2">
        <v>16019</v>
      </c>
      <c r="C6" s="2">
        <v>15799</v>
      </c>
      <c r="D6" s="2">
        <v>32652</v>
      </c>
      <c r="E6" s="2">
        <v>3407</v>
      </c>
      <c r="F6" s="2">
        <v>948</v>
      </c>
      <c r="G6" s="2">
        <f t="shared" si="0"/>
        <v>68825</v>
      </c>
      <c r="H6" s="2"/>
      <c r="I6">
        <v>2</v>
      </c>
      <c r="K6" s="2"/>
      <c r="L6" s="7">
        <f>G6-(2/5)*F6</f>
        <v>68445.8</v>
      </c>
    </row>
    <row r="7" spans="1:13" ht="28.8" x14ac:dyDescent="0.3">
      <c r="A7" s="2" t="s">
        <v>12</v>
      </c>
      <c r="B7" s="2">
        <v>60523</v>
      </c>
      <c r="C7" s="2">
        <v>54403</v>
      </c>
      <c r="D7" s="2">
        <v>117448</v>
      </c>
      <c r="E7" s="2">
        <v>2808</v>
      </c>
      <c r="F7" s="2">
        <v>2764</v>
      </c>
      <c r="G7" s="2">
        <f t="shared" si="0"/>
        <v>237946</v>
      </c>
      <c r="H7" s="2"/>
      <c r="I7">
        <v>2</v>
      </c>
      <c r="K7" s="2"/>
      <c r="L7" s="7">
        <f>G7-(2/5)*F7</f>
        <v>236840.4</v>
      </c>
    </row>
    <row r="8" spans="1:13" x14ac:dyDescent="0.3">
      <c r="A8" s="2" t="s">
        <v>13</v>
      </c>
      <c r="B8" s="2">
        <v>83700</v>
      </c>
      <c r="C8" s="2">
        <v>78122</v>
      </c>
      <c r="D8" s="2">
        <v>152320</v>
      </c>
      <c r="E8" s="2">
        <v>4654</v>
      </c>
      <c r="F8" s="2">
        <v>21324</v>
      </c>
      <c r="G8" s="2">
        <f t="shared" si="0"/>
        <v>340120</v>
      </c>
      <c r="H8" s="2"/>
      <c r="I8">
        <v>2</v>
      </c>
      <c r="J8">
        <f>I8</f>
        <v>2</v>
      </c>
      <c r="K8" s="2">
        <f>G8</f>
        <v>340120</v>
      </c>
      <c r="L8" s="7">
        <f>G8-(2/5)*F8</f>
        <v>331590.40000000002</v>
      </c>
      <c r="M8" s="7">
        <f>L8</f>
        <v>331590.40000000002</v>
      </c>
    </row>
    <row r="9" spans="1:13" ht="28.8" x14ac:dyDescent="0.3">
      <c r="A9" s="2" t="s">
        <v>14</v>
      </c>
      <c r="B9" s="2">
        <v>45251</v>
      </c>
      <c r="C9" s="2">
        <v>41416</v>
      </c>
      <c r="D9" s="2">
        <v>83287</v>
      </c>
      <c r="E9" s="2">
        <v>2762</v>
      </c>
      <c r="F9" s="2">
        <v>11423</v>
      </c>
      <c r="G9" s="2">
        <f t="shared" si="0"/>
        <v>184139</v>
      </c>
      <c r="H9" s="2"/>
      <c r="I9">
        <v>2</v>
      </c>
      <c r="K9" s="2"/>
      <c r="L9" s="7">
        <f>G9-(2/5)*F9</f>
        <v>179569.8</v>
      </c>
    </row>
    <row r="10" spans="1:13" ht="28.8" x14ac:dyDescent="0.3">
      <c r="A10" s="2" t="s">
        <v>15</v>
      </c>
      <c r="B10" s="2">
        <v>110788</v>
      </c>
      <c r="C10" s="2">
        <v>106948</v>
      </c>
      <c r="D10" s="2">
        <v>206363</v>
      </c>
      <c r="E10" s="2">
        <v>6537</v>
      </c>
      <c r="F10" s="2">
        <v>3737</v>
      </c>
      <c r="G10" s="2">
        <f t="shared" si="0"/>
        <v>434373</v>
      </c>
      <c r="H10" s="2"/>
      <c r="I10">
        <v>2</v>
      </c>
      <c r="J10">
        <f>I10</f>
        <v>2</v>
      </c>
      <c r="K10" s="2">
        <f>G10</f>
        <v>434373</v>
      </c>
      <c r="L10" s="7">
        <f>G10-(2/5)*F10</f>
        <v>432878.2</v>
      </c>
      <c r="M10" s="7">
        <f>L10</f>
        <v>432878.2</v>
      </c>
    </row>
    <row r="11" spans="1:13" x14ac:dyDescent="0.3">
      <c r="A11" s="2" t="s">
        <v>16</v>
      </c>
      <c r="B11" s="2">
        <v>11783</v>
      </c>
      <c r="C11" s="2">
        <v>12143</v>
      </c>
      <c r="D11" s="2">
        <v>22384</v>
      </c>
      <c r="E11" s="2">
        <v>3899</v>
      </c>
      <c r="F11" s="2">
        <v>8887</v>
      </c>
      <c r="G11" s="4">
        <f t="shared" si="0"/>
        <v>59096</v>
      </c>
      <c r="H11" s="4"/>
      <c r="I11">
        <v>2</v>
      </c>
      <c r="K11" s="4"/>
      <c r="L11" s="7">
        <f>G11-(2/5)*F11</f>
        <v>55541.2</v>
      </c>
    </row>
    <row r="12" spans="1:13" x14ac:dyDescent="0.3">
      <c r="A12" s="2" t="s">
        <v>17</v>
      </c>
      <c r="B12" s="2">
        <v>55915</v>
      </c>
      <c r="C12" s="2">
        <v>51339</v>
      </c>
      <c r="D12" s="2">
        <v>101395</v>
      </c>
      <c r="E12" s="2">
        <v>8043</v>
      </c>
      <c r="F12" s="2">
        <v>103036</v>
      </c>
      <c r="G12" s="2">
        <f t="shared" si="0"/>
        <v>319728</v>
      </c>
      <c r="H12" s="2"/>
      <c r="I12">
        <v>2</v>
      </c>
      <c r="K12" s="2">
        <f>G12</f>
        <v>319728</v>
      </c>
      <c r="L12" s="7">
        <f>G12-(2/5)*F12</f>
        <v>278513.59999999998</v>
      </c>
    </row>
    <row r="13" spans="1:13" x14ac:dyDescent="0.3">
      <c r="A13" s="2" t="s">
        <v>18</v>
      </c>
      <c r="B13" s="2">
        <v>110936</v>
      </c>
      <c r="C13" s="2">
        <v>116135</v>
      </c>
      <c r="D13" s="2">
        <v>215046</v>
      </c>
      <c r="E13" s="2">
        <v>12866</v>
      </c>
      <c r="F13" s="2">
        <v>292627</v>
      </c>
      <c r="G13" s="2">
        <f t="shared" si="0"/>
        <v>747610</v>
      </c>
      <c r="H13" s="2"/>
      <c r="I13">
        <v>2</v>
      </c>
      <c r="J13">
        <f>I13</f>
        <v>2</v>
      </c>
      <c r="K13" s="2">
        <f>G13</f>
        <v>747610</v>
      </c>
      <c r="L13" s="7">
        <f>G13-(2/5)*F13</f>
        <v>630559.19999999995</v>
      </c>
      <c r="M13" s="7">
        <f>L13</f>
        <v>630559.19999999995</v>
      </c>
    </row>
    <row r="14" spans="1:13" x14ac:dyDescent="0.3">
      <c r="A14" s="2" t="s">
        <v>19</v>
      </c>
      <c r="B14" s="2">
        <v>15154</v>
      </c>
      <c r="C14" s="2">
        <v>17057</v>
      </c>
      <c r="D14" s="2">
        <v>28922</v>
      </c>
      <c r="E14" s="2">
        <v>114</v>
      </c>
      <c r="F14" s="2">
        <v>12430</v>
      </c>
      <c r="G14" s="2">
        <f t="shared" si="0"/>
        <v>73677</v>
      </c>
      <c r="H14" s="2"/>
      <c r="I14">
        <v>2</v>
      </c>
      <c r="K14" s="2"/>
      <c r="L14" s="7">
        <f>G14-(2/5)*F14</f>
        <v>68705</v>
      </c>
    </row>
    <row r="15" spans="1:13" ht="28.8" x14ac:dyDescent="0.3">
      <c r="A15" s="2" t="s">
        <v>20</v>
      </c>
      <c r="B15" s="2">
        <v>69988</v>
      </c>
      <c r="C15" s="2">
        <v>77506</v>
      </c>
      <c r="D15" s="2">
        <v>140710</v>
      </c>
      <c r="E15" s="2">
        <v>4975</v>
      </c>
      <c r="F15" s="2">
        <v>100572</v>
      </c>
      <c r="G15" s="2">
        <f t="shared" si="0"/>
        <v>393751</v>
      </c>
      <c r="H15" s="2"/>
      <c r="I15">
        <v>2</v>
      </c>
      <c r="J15">
        <f>I15</f>
        <v>2</v>
      </c>
      <c r="K15" s="2">
        <f>G15</f>
        <v>393751</v>
      </c>
      <c r="L15" s="7">
        <f>G15-(2/5)*F15</f>
        <v>353522.2</v>
      </c>
      <c r="M15" s="7">
        <f>L15</f>
        <v>353522.2</v>
      </c>
    </row>
    <row r="16" spans="1:13" ht="28.8" x14ac:dyDescent="0.3">
      <c r="A16" s="2" t="s">
        <v>21</v>
      </c>
      <c r="B16" s="2">
        <v>35576</v>
      </c>
      <c r="C16" s="2">
        <v>37722</v>
      </c>
      <c r="D16" s="2">
        <v>66880</v>
      </c>
      <c r="E16" s="2">
        <v>1801</v>
      </c>
      <c r="F16" s="2">
        <v>107094</v>
      </c>
      <c r="G16" s="2">
        <f t="shared" si="0"/>
        <v>249073</v>
      </c>
      <c r="H16" s="2"/>
      <c r="I16">
        <v>2</v>
      </c>
      <c r="K16" s="2"/>
      <c r="L16" s="7">
        <f>G16-(2/5)*F16</f>
        <v>206235.4</v>
      </c>
      <c r="M16" s="7"/>
    </row>
    <row r="17" spans="1:13" x14ac:dyDescent="0.3">
      <c r="A17" s="2" t="s">
        <v>22</v>
      </c>
      <c r="B17" s="2">
        <v>13103</v>
      </c>
      <c r="C17" s="2">
        <v>14044</v>
      </c>
      <c r="D17" s="2">
        <v>25739</v>
      </c>
      <c r="E17" s="2">
        <v>398</v>
      </c>
      <c r="F17" s="2">
        <v>29264</v>
      </c>
      <c r="G17" s="2">
        <f t="shared" si="0"/>
        <v>82548</v>
      </c>
      <c r="H17" s="2"/>
      <c r="I17">
        <v>2</v>
      </c>
      <c r="K17" s="2"/>
      <c r="L17" s="7">
        <f>G17-(2/5)*F17</f>
        <v>70842.399999999994</v>
      </c>
    </row>
    <row r="18" spans="1:13" x14ac:dyDescent="0.3">
      <c r="A18" s="2"/>
      <c r="B18" s="2">
        <f>SUM(B2:B17)</f>
        <v>807094</v>
      </c>
      <c r="C18" s="2">
        <f t="shared" ref="C18:F18" si="1">SUM(C2:C17)</f>
        <v>791850</v>
      </c>
      <c r="D18" s="2">
        <f t="shared" si="1"/>
        <v>1541263</v>
      </c>
      <c r="E18" s="2">
        <f t="shared" si="1"/>
        <v>59150</v>
      </c>
      <c r="F18" s="2">
        <f t="shared" si="1"/>
        <v>694280</v>
      </c>
      <c r="G18" s="2">
        <f>SUM(B18:F18)</f>
        <v>3893637</v>
      </c>
      <c r="H18" s="2"/>
      <c r="I18">
        <f>SUM(I2:I17)</f>
        <v>32</v>
      </c>
      <c r="J18">
        <f>SUM(J2:J17)</f>
        <v>10</v>
      </c>
      <c r="K18" s="7">
        <f>SUM(K2:K17)</f>
        <v>2614369</v>
      </c>
      <c r="L18" s="7">
        <f>SUM(L2:L17)</f>
        <v>3615925</v>
      </c>
      <c r="M18" s="7">
        <f>SUM(M2:M17)</f>
        <v>2127337</v>
      </c>
    </row>
    <row r="19" spans="1:13" x14ac:dyDescent="0.3">
      <c r="J19" s="8">
        <f>J18/I18</f>
        <v>0.3125</v>
      </c>
      <c r="K19" s="8">
        <f>K18/G18</f>
        <v>0.67144651645749209</v>
      </c>
      <c r="M19" s="8">
        <f>M18/L18</f>
        <v>0.58832442597675561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StatePopulations</vt:lpstr>
      <vt:lpstr>USsenate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vschoenb</dc:creator>
  <cp:lastModifiedBy>vschoenb</cp:lastModifiedBy>
  <dcterms:created xsi:type="dcterms:W3CDTF">2020-09-27T01:10:12Z</dcterms:created>
  <dcterms:modified xsi:type="dcterms:W3CDTF">2020-09-27T02:22:05Z</dcterms:modified>
</cp:coreProperties>
</file>